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KP docs\"/>
    </mc:Choice>
  </mc:AlternateContent>
  <bookViews>
    <workbookView xWindow="930" yWindow="0" windowWidth="27870" windowHeight="12885" tabRatio="480"/>
  </bookViews>
  <sheets>
    <sheet name="Sheet1" sheetId="1" r:id="rId1"/>
  </sheets>
  <calcPr calcId="162913" iterateDelta="1E-4"/>
</workbook>
</file>

<file path=xl/calcChain.xml><?xml version="1.0" encoding="utf-8"?>
<calcChain xmlns="http://schemas.openxmlformats.org/spreadsheetml/2006/main">
  <c r="J26" i="1" l="1"/>
  <c r="L26" i="1" s="1"/>
  <c r="M26" i="1" s="1"/>
  <c r="O26" i="1" s="1"/>
  <c r="J13" i="1"/>
  <c r="L13" i="1"/>
  <c r="M13" i="1"/>
  <c r="O13" i="1"/>
  <c r="J27" i="1"/>
  <c r="L27" i="1" s="1"/>
  <c r="M27" i="1" s="1"/>
  <c r="O27" i="1" s="1"/>
  <c r="J9" i="1"/>
  <c r="L9" i="1"/>
  <c r="M9" i="1"/>
  <c r="O9" i="1"/>
  <c r="J18" i="1"/>
  <c r="L18" i="1" s="1"/>
  <c r="M18" i="1" s="1"/>
  <c r="O18" i="1" s="1"/>
  <c r="J16" i="1"/>
  <c r="L16" i="1"/>
  <c r="M16" i="1"/>
  <c r="O16" i="1"/>
  <c r="J32" i="1"/>
  <c r="L32" i="1" s="1"/>
  <c r="M32" i="1" s="1"/>
  <c r="O32" i="1" s="1"/>
  <c r="J34" i="1"/>
  <c r="L34" i="1"/>
  <c r="M34" i="1"/>
  <c r="O34" i="1"/>
  <c r="J30" i="1"/>
  <c r="L30" i="1" s="1"/>
  <c r="M30" i="1" s="1"/>
  <c r="O30" i="1" s="1"/>
  <c r="J22" i="1"/>
  <c r="L22" i="1"/>
  <c r="M22" i="1"/>
  <c r="O22" i="1"/>
  <c r="J15" i="1"/>
  <c r="L15" i="1" s="1"/>
  <c r="M15" i="1" s="1"/>
  <c r="O15" i="1" s="1"/>
  <c r="J29" i="1"/>
  <c r="L29" i="1"/>
  <c r="M29" i="1"/>
  <c r="O29" i="1"/>
  <c r="J17" i="1"/>
  <c r="L17" i="1" s="1"/>
  <c r="M17" i="1" s="1"/>
  <c r="O17" i="1" s="1"/>
  <c r="J25" i="1"/>
  <c r="L25" i="1"/>
  <c r="M25" i="1"/>
  <c r="O25" i="1"/>
  <c r="J19" i="1"/>
  <c r="L19" i="1" s="1"/>
  <c r="M19" i="1" s="1"/>
  <c r="O19" i="1" s="1"/>
  <c r="J23" i="1"/>
  <c r="L23" i="1"/>
  <c r="M23" i="1"/>
  <c r="O23" i="1"/>
  <c r="J41" i="1"/>
  <c r="L41" i="1" s="1"/>
  <c r="M41" i="1" s="1"/>
  <c r="O41" i="1" s="1"/>
  <c r="J40" i="1"/>
  <c r="L40" i="1"/>
  <c r="M40" i="1"/>
  <c r="O40" i="1"/>
  <c r="J35" i="1"/>
  <c r="L35" i="1" s="1"/>
  <c r="M35" i="1" s="1"/>
  <c r="O35" i="1" s="1"/>
  <c r="J38" i="1"/>
  <c r="L38" i="1"/>
  <c r="M38" i="1"/>
  <c r="O38" i="1"/>
  <c r="J21" i="1"/>
  <c r="L21" i="1" s="1"/>
  <c r="M21" i="1" s="1"/>
  <c r="O21" i="1" s="1"/>
  <c r="J33" i="1"/>
  <c r="L33" i="1"/>
  <c r="M33" i="1"/>
  <c r="O33" i="1"/>
  <c r="J31" i="1"/>
  <c r="L31" i="1" s="1"/>
  <c r="M31" i="1" s="1"/>
  <c r="O31" i="1" s="1"/>
  <c r="J28" i="1"/>
  <c r="L28" i="1"/>
  <c r="M28" i="1"/>
  <c r="O28" i="1"/>
  <c r="J14" i="1"/>
  <c r="L14" i="1" s="1"/>
  <c r="M14" i="1" s="1"/>
  <c r="O14" i="1" s="1"/>
  <c r="J24" i="1"/>
  <c r="L24" i="1"/>
  <c r="M24" i="1"/>
  <c r="O24" i="1"/>
  <c r="J20" i="1"/>
  <c r="L20" i="1" s="1"/>
  <c r="M20" i="1" s="1"/>
  <c r="O20" i="1" s="1"/>
  <c r="J10" i="1"/>
  <c r="L10" i="1"/>
  <c r="M10" i="1"/>
  <c r="O10" i="1"/>
  <c r="J11" i="1"/>
  <c r="L11" i="1" s="1"/>
  <c r="M11" i="1" s="1"/>
  <c r="O11" i="1" s="1"/>
  <c r="J12" i="1"/>
  <c r="L12" i="1"/>
  <c r="M12" i="1"/>
  <c r="O12" i="1"/>
  <c r="B10" i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J36" i="1"/>
  <c r="L36" i="1"/>
  <c r="M36" i="1"/>
  <c r="O36" i="1" s="1"/>
  <c r="J37" i="1"/>
  <c r="L37" i="1"/>
  <c r="M37" i="1"/>
  <c r="O37" i="1" s="1"/>
  <c r="J39" i="1"/>
  <c r="L39" i="1"/>
  <c r="M39" i="1"/>
  <c r="O39" i="1" s="1"/>
  <c r="J42" i="1"/>
  <c r="L42" i="1"/>
  <c r="M42" i="1"/>
  <c r="O42" i="1" s="1"/>
</calcChain>
</file>

<file path=xl/sharedStrings.xml><?xml version="1.0" encoding="utf-8"?>
<sst xmlns="http://schemas.openxmlformats.org/spreadsheetml/2006/main" count="96" uniqueCount="82">
  <si>
    <t>Pastatų</t>
  </si>
  <si>
    <t xml:space="preserve">     Suvartotos šilumos energijos kiekis</t>
  </si>
  <si>
    <t>Apmokestinta</t>
  </si>
  <si>
    <t>grupės</t>
  </si>
  <si>
    <t>Butų</t>
  </si>
  <si>
    <t>Aukšt.</t>
  </si>
  <si>
    <t>Statybos</t>
  </si>
  <si>
    <t>t.sk. Karštam</t>
  </si>
  <si>
    <t>t.sk. Karšto</t>
  </si>
  <si>
    <t>t.sk.</t>
  </si>
  <si>
    <t>šilumos</t>
  </si>
  <si>
    <t>Šilumos</t>
  </si>
  <si>
    <t xml:space="preserve">Šildymo </t>
  </si>
  <si>
    <t>pagal</t>
  </si>
  <si>
    <t>Nr.</t>
  </si>
  <si>
    <t>Adresas</t>
  </si>
  <si>
    <t>sk.</t>
  </si>
  <si>
    <t>metai</t>
  </si>
  <si>
    <t>iš viso</t>
  </si>
  <si>
    <t>vandeniui</t>
  </si>
  <si>
    <t>vandens</t>
  </si>
  <si>
    <t>patalpų</t>
  </si>
  <si>
    <t>gyvena-</t>
  </si>
  <si>
    <t>energija</t>
  </si>
  <si>
    <t>suvartojimas</t>
  </si>
  <si>
    <t>kaina</t>
  </si>
  <si>
    <t>kaina 1m2</t>
  </si>
  <si>
    <t>ruošti</t>
  </si>
  <si>
    <t>temp.</t>
  </si>
  <si>
    <t>šildymui</t>
  </si>
  <si>
    <t>masis</t>
  </si>
  <si>
    <t>gyventojams</t>
  </si>
  <si>
    <t>ploto šildyti</t>
  </si>
  <si>
    <t>suvartojimą</t>
  </si>
  <si>
    <t>palaikymui</t>
  </si>
  <si>
    <t>plotas</t>
  </si>
  <si>
    <t>(su PVM)</t>
  </si>
  <si>
    <t>vnt.</t>
  </si>
  <si>
    <t>kWh</t>
  </si>
  <si>
    <t>m2</t>
  </si>
  <si>
    <t>kWh/m2</t>
  </si>
  <si>
    <t>I .Daugiabučiai suvartojantys mažiausiai šillumos</t>
  </si>
  <si>
    <t>Birvėtos 3</t>
  </si>
  <si>
    <t>Salos 8</t>
  </si>
  <si>
    <t>Agarinio 6</t>
  </si>
  <si>
    <t>Salos 10</t>
  </si>
  <si>
    <t>Salos 6/1</t>
  </si>
  <si>
    <t>Pupienos 2</t>
  </si>
  <si>
    <t>Agarinio 8</t>
  </si>
  <si>
    <t>Salos 12</t>
  </si>
  <si>
    <t>Agarinio 9</t>
  </si>
  <si>
    <t>Salos 5</t>
  </si>
  <si>
    <t>Agarinio 1/1</t>
  </si>
  <si>
    <t>II. Daugiabučiai suvartojantys mažai arba vidutiniškai šilumos</t>
  </si>
  <si>
    <t>Pupienos 3</t>
  </si>
  <si>
    <t>Agarinio 2/2</t>
  </si>
  <si>
    <t>Agarinio 4/1</t>
  </si>
  <si>
    <t>Agarinio 3</t>
  </si>
  <si>
    <t>Karalyčios 6</t>
  </si>
  <si>
    <t>Birvėtos 2</t>
  </si>
  <si>
    <t>Karalyčios 4</t>
  </si>
  <si>
    <t>Agarinio 7</t>
  </si>
  <si>
    <t>Birvėtos 6</t>
  </si>
  <si>
    <t>Dumblio 12</t>
  </si>
  <si>
    <t>Dumblio 10</t>
  </si>
  <si>
    <t>Agarinio 5</t>
  </si>
  <si>
    <t>Karalyčios 9</t>
  </si>
  <si>
    <t>Karalyčios 7</t>
  </si>
  <si>
    <t>Karalyčios 5b</t>
  </si>
  <si>
    <t>III. Daugiabučiai suvartojantys daug šilumos</t>
  </si>
  <si>
    <t>Karalyčios 8a</t>
  </si>
  <si>
    <t>Birvėtos 4</t>
  </si>
  <si>
    <t>Karalyčios 5a</t>
  </si>
  <si>
    <t>Dumblio 5</t>
  </si>
  <si>
    <t>Ignalinos 1</t>
  </si>
  <si>
    <t>Karalyčios 8b</t>
  </si>
  <si>
    <t>Birvėtos 5</t>
  </si>
  <si>
    <t>Karalyčios 3</t>
  </si>
  <si>
    <t>Eur/kWh</t>
  </si>
  <si>
    <t>Eur/m2</t>
  </si>
  <si>
    <t xml:space="preserve">                Mokėjimų už šilumą analizė Didžiasalio gyvenvietės daugiabučiuose  namuose (2020 m. Lapkričio mėn.)</t>
  </si>
  <si>
    <t>Vidutinė lauko temperatūra šildymo sezono metu +4,0 ᵒC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</si>
</sst>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0.000"/>
  </numFmts>
  <fonts count="8" x14ac:knownFonts="1">
    <font>
      <sz val="10"/>
      <name val="Arial"/>
      <family val="2"/>
      <charset val="186"/>
    </font>
    <font>
      <sz val="11"/>
      <color indexed="8"/>
      <name val="Calibri"/>
      <family val="2"/>
      <charset val="186"/>
    </font>
    <font>
      <b/>
      <sz val="14"/>
      <color indexed="8"/>
      <name val="Calibri"/>
      <family val="2"/>
      <charset val="186"/>
    </font>
    <font>
      <b/>
      <sz val="11"/>
      <color indexed="8"/>
      <name val="Calibri"/>
      <family val="2"/>
      <charset val="186"/>
    </font>
    <font>
      <sz val="9"/>
      <color indexed="8"/>
      <name val="Tahoma"/>
      <family val="2"/>
      <charset val="186"/>
    </font>
    <font>
      <sz val="8"/>
      <color indexed="8"/>
      <name val="Calibri"/>
      <family val="2"/>
      <charset val="186"/>
    </font>
    <font>
      <sz val="8"/>
      <color indexed="8"/>
      <name val="Verdana"/>
      <family val="2"/>
      <charset val="186"/>
    </font>
    <font>
      <sz val="8"/>
      <name val="Verdana"/>
      <family val="2"/>
      <charset val="186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31"/>
      </patternFill>
    </fill>
    <fill>
      <patternFill patternType="solid">
        <fgColor theme="0" tint="-0.14999847407452621"/>
        <bgColor indexed="22"/>
      </patternFill>
    </fill>
    <fill>
      <patternFill patternType="solid">
        <fgColor theme="0" tint="-0.14999847407452621"/>
        <bgColor indexed="41"/>
      </patternFill>
    </fill>
    <fill>
      <patternFill patternType="solid">
        <fgColor theme="0" tint="-0.14999847407452621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26"/>
      </patternFill>
    </fill>
    <fill>
      <patternFill patternType="solid">
        <fgColor rgb="FFFFFF00"/>
        <bgColor indexed="41"/>
      </patternFill>
    </fill>
    <fill>
      <patternFill patternType="solid">
        <fgColor theme="5" tint="0.59999389629810485"/>
        <bgColor indexed="41"/>
      </patternFill>
    </fill>
    <fill>
      <patternFill patternType="solid">
        <fgColor theme="5" tint="0.59999389629810485"/>
        <b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indexed="31"/>
      </patternFill>
    </fill>
    <fill>
      <patternFill patternType="solid">
        <fgColor theme="5" tint="0.59999389629810485"/>
        <bgColor indexed="22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/>
    <xf numFmtId="0" fontId="4" fillId="0" borderId="0" xfId="1" applyFont="1"/>
    <xf numFmtId="0" fontId="5" fillId="0" borderId="0" xfId="1" applyFont="1"/>
    <xf numFmtId="0" fontId="5" fillId="0" borderId="0" xfId="1" applyFont="1" applyAlignment="1">
      <alignment horizontal="center"/>
    </xf>
    <xf numFmtId="0" fontId="6" fillId="0" borderId="1" xfId="1" applyFont="1" applyBorder="1"/>
    <xf numFmtId="0" fontId="6" fillId="0" borderId="2" xfId="1" applyFont="1" applyBorder="1"/>
    <xf numFmtId="0" fontId="6" fillId="0" borderId="3" xfId="1" applyFont="1" applyBorder="1"/>
    <xf numFmtId="0" fontId="6" fillId="0" borderId="4" xfId="1" applyFont="1" applyBorder="1"/>
    <xf numFmtId="0" fontId="6" fillId="0" borderId="1" xfId="1" applyFont="1" applyBorder="1" applyAlignment="1">
      <alignment horizontal="center" vertical="center"/>
    </xf>
    <xf numFmtId="0" fontId="6" fillId="0" borderId="5" xfId="1" applyFont="1" applyBorder="1"/>
    <xf numFmtId="0" fontId="6" fillId="0" borderId="6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6" fillId="0" borderId="7" xfId="1" applyFont="1" applyBorder="1"/>
    <xf numFmtId="0" fontId="6" fillId="0" borderId="8" xfId="1" applyFont="1" applyBorder="1"/>
    <xf numFmtId="0" fontId="6" fillId="0" borderId="4" xfId="1" applyFont="1" applyBorder="1" applyAlignment="1">
      <alignment horizontal="center"/>
    </xf>
    <xf numFmtId="0" fontId="6" fillId="0" borderId="9" xfId="1" applyFont="1" applyBorder="1" applyAlignment="1">
      <alignment horizontal="center"/>
    </xf>
    <xf numFmtId="0" fontId="6" fillId="2" borderId="9" xfId="1" applyFont="1" applyFill="1" applyBorder="1"/>
    <xf numFmtId="0" fontId="6" fillId="3" borderId="9" xfId="1" applyFont="1" applyFill="1" applyBorder="1"/>
    <xf numFmtId="2" fontId="6" fillId="3" borderId="9" xfId="1" applyNumberFormat="1" applyFont="1" applyFill="1" applyBorder="1"/>
    <xf numFmtId="2" fontId="6" fillId="2" borderId="9" xfId="1" applyNumberFormat="1" applyFont="1" applyFill="1" applyBorder="1"/>
    <xf numFmtId="180" fontId="6" fillId="3" borderId="9" xfId="1" applyNumberFormat="1" applyFont="1" applyFill="1" applyBorder="1"/>
    <xf numFmtId="180" fontId="6" fillId="2" borderId="9" xfId="1" applyNumberFormat="1" applyFont="1" applyFill="1" applyBorder="1"/>
    <xf numFmtId="0" fontId="6" fillId="4" borderId="9" xfId="1" applyFont="1" applyFill="1" applyBorder="1"/>
    <xf numFmtId="180" fontId="6" fillId="5" borderId="9" xfId="1" applyNumberFormat="1" applyFont="1" applyFill="1" applyBorder="1"/>
    <xf numFmtId="0" fontId="6" fillId="6" borderId="9" xfId="1" applyFont="1" applyFill="1" applyBorder="1"/>
    <xf numFmtId="0" fontId="6" fillId="7" borderId="9" xfId="1" applyFont="1" applyFill="1" applyBorder="1"/>
    <xf numFmtId="2" fontId="6" fillId="7" borderId="9" xfId="1" applyNumberFormat="1" applyFont="1" applyFill="1" applyBorder="1"/>
    <xf numFmtId="180" fontId="6" fillId="7" borderId="9" xfId="1" applyNumberFormat="1" applyFont="1" applyFill="1" applyBorder="1"/>
    <xf numFmtId="0" fontId="6" fillId="8" borderId="9" xfId="1" applyFont="1" applyFill="1" applyBorder="1"/>
    <xf numFmtId="2" fontId="6" fillId="8" borderId="9" xfId="1" applyNumberFormat="1" applyFont="1" applyFill="1" applyBorder="1"/>
    <xf numFmtId="180" fontId="6" fillId="8" borderId="9" xfId="1" applyNumberFormat="1" applyFont="1" applyFill="1" applyBorder="1"/>
    <xf numFmtId="0" fontId="6" fillId="6" borderId="9" xfId="0" applyFont="1" applyFill="1" applyBorder="1"/>
    <xf numFmtId="0" fontId="6" fillId="9" borderId="9" xfId="1" applyFont="1" applyFill="1" applyBorder="1"/>
    <xf numFmtId="0" fontId="6" fillId="10" borderId="9" xfId="1" applyFont="1" applyFill="1" applyBorder="1"/>
    <xf numFmtId="2" fontId="6" fillId="10" borderId="9" xfId="1" applyNumberFormat="1" applyFont="1" applyFill="1" applyBorder="1"/>
    <xf numFmtId="180" fontId="6" fillId="10" borderId="9" xfId="1" applyNumberFormat="1" applyFont="1" applyFill="1" applyBorder="1"/>
    <xf numFmtId="2" fontId="6" fillId="9" borderId="9" xfId="1" applyNumberFormat="1" applyFont="1" applyFill="1" applyBorder="1"/>
    <xf numFmtId="180" fontId="6" fillId="9" borderId="9" xfId="1" applyNumberFormat="1" applyFont="1" applyFill="1" applyBorder="1"/>
    <xf numFmtId="0" fontId="6" fillId="11" borderId="9" xfId="1" applyFont="1" applyFill="1" applyBorder="1"/>
    <xf numFmtId="0" fontId="6" fillId="11" borderId="9" xfId="0" applyFont="1" applyFill="1" applyBorder="1"/>
    <xf numFmtId="0" fontId="6" fillId="12" borderId="9" xfId="1" applyFont="1" applyFill="1" applyBorder="1"/>
    <xf numFmtId="0" fontId="6" fillId="12" borderId="9" xfId="0" applyFont="1" applyFill="1" applyBorder="1"/>
    <xf numFmtId="0" fontId="7" fillId="12" borderId="9" xfId="1" applyFont="1" applyFill="1" applyBorder="1"/>
    <xf numFmtId="0" fontId="6" fillId="13" borderId="9" xfId="1" applyFont="1" applyFill="1" applyBorder="1"/>
    <xf numFmtId="0" fontId="6" fillId="14" borderId="9" xfId="1" applyFont="1" applyFill="1" applyBorder="1"/>
    <xf numFmtId="2" fontId="6" fillId="14" borderId="9" xfId="1" applyNumberFormat="1" applyFont="1" applyFill="1" applyBorder="1"/>
    <xf numFmtId="180" fontId="6" fillId="14" borderId="9" xfId="1" applyNumberFormat="1" applyFont="1" applyFill="1" applyBorder="1"/>
    <xf numFmtId="0" fontId="7" fillId="3" borderId="9" xfId="1" applyFont="1" applyFill="1" applyBorder="1"/>
    <xf numFmtId="0" fontId="7" fillId="11" borderId="9" xfId="1" applyFont="1" applyFill="1" applyBorder="1"/>
    <xf numFmtId="0" fontId="7" fillId="11" borderId="9" xfId="0" applyFont="1" applyFill="1" applyBorder="1"/>
    <xf numFmtId="2" fontId="7" fillId="3" borderId="9" xfId="1" applyNumberFormat="1" applyFont="1" applyFill="1" applyBorder="1"/>
    <xf numFmtId="180" fontId="7" fillId="3" borderId="9" xfId="1" applyNumberFormat="1" applyFont="1" applyFill="1" applyBorder="1"/>
    <xf numFmtId="2" fontId="6" fillId="4" borderId="9" xfId="1" applyNumberFormat="1" applyFont="1" applyFill="1" applyBorder="1"/>
    <xf numFmtId="180" fontId="6" fillId="4" borderId="9" xfId="1" applyNumberFormat="1" applyFont="1" applyFill="1" applyBorder="1"/>
    <xf numFmtId="0" fontId="7" fillId="9" borderId="9" xfId="1" applyFont="1" applyFill="1" applyBorder="1"/>
    <xf numFmtId="0" fontId="7" fillId="12" borderId="9" xfId="0" applyFont="1" applyFill="1" applyBorder="1"/>
    <xf numFmtId="2" fontId="7" fillId="9" borderId="9" xfId="1" applyNumberFormat="1" applyFont="1" applyFill="1" applyBorder="1"/>
    <xf numFmtId="180" fontId="7" fillId="9" borderId="9" xfId="1" applyNumberFormat="1" applyFont="1" applyFill="1" applyBorder="1"/>
    <xf numFmtId="0" fontId="1" fillId="0" borderId="9" xfId="1" applyFont="1" applyBorder="1" applyAlignment="1">
      <alignment horizontal="center" vertical="center" textRotation="90" wrapText="1"/>
    </xf>
    <xf numFmtId="0" fontId="1" fillId="0" borderId="7" xfId="1" applyFont="1" applyBorder="1" applyAlignment="1">
      <alignment horizontal="center" vertical="center" textRotation="90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tabSelected="1" zoomScale="115" zoomScaleNormal="115" workbookViewId="0">
      <selection activeCell="K46" sqref="K46"/>
    </sheetView>
  </sheetViews>
  <sheetFormatPr defaultColWidth="9" defaultRowHeight="15" x14ac:dyDescent="0.25"/>
  <cols>
    <col min="1" max="1" width="9.5703125" style="1" customWidth="1"/>
    <col min="2" max="2" width="5.140625" style="1" customWidth="1"/>
    <col min="3" max="3" width="12.140625" style="1" customWidth="1"/>
    <col min="4" max="4" width="4.7109375" style="1" customWidth="1"/>
    <col min="5" max="5" width="7" style="1" customWidth="1"/>
    <col min="6" max="6" width="8.140625" style="1" customWidth="1"/>
    <col min="7" max="7" width="7.5703125" style="1" customWidth="1"/>
    <col min="8" max="8" width="12.140625" style="1" customWidth="1"/>
    <col min="9" max="9" width="11.140625" style="1" customWidth="1"/>
    <col min="10" max="10" width="7" style="1" customWidth="1"/>
    <col min="11" max="11" width="7.85546875" style="1" customWidth="1"/>
    <col min="12" max="12" width="12.42578125" style="1" customWidth="1"/>
    <col min="13" max="13" width="11.85546875" style="1" customWidth="1"/>
    <col min="14" max="14" width="11" style="1" customWidth="1"/>
    <col min="15" max="15" width="11.85546875" style="1" customWidth="1"/>
    <col min="16" max="16384" width="9" style="1"/>
  </cols>
  <sheetData>
    <row r="1" spans="1:15" ht="18" customHeight="1" x14ac:dyDescent="0.3">
      <c r="A1" s="2" t="s">
        <v>80</v>
      </c>
      <c r="E1" s="3"/>
    </row>
    <row r="2" spans="1:15" ht="13.5" customHeight="1" x14ac:dyDescent="0.25">
      <c r="D2" s="4" t="s">
        <v>81</v>
      </c>
      <c r="H2" s="5"/>
      <c r="I2" s="6"/>
      <c r="J2" s="5"/>
      <c r="K2" s="4">
        <v>420</v>
      </c>
      <c r="M2" s="5"/>
    </row>
    <row r="3" spans="1:15" x14ac:dyDescent="0.25">
      <c r="A3" s="7" t="s">
        <v>0</v>
      </c>
      <c r="B3" s="8"/>
      <c r="C3" s="7"/>
      <c r="D3" s="7"/>
      <c r="E3" s="7"/>
      <c r="F3" s="7"/>
      <c r="G3" s="9" t="s">
        <v>1</v>
      </c>
      <c r="H3" s="9"/>
      <c r="I3" s="9"/>
      <c r="J3" s="10"/>
      <c r="K3" s="7"/>
      <c r="L3" s="11" t="s">
        <v>2</v>
      </c>
      <c r="M3" s="7"/>
      <c r="N3" s="7"/>
      <c r="O3" s="7"/>
    </row>
    <row r="4" spans="1:15" x14ac:dyDescent="0.25">
      <c r="A4" s="12" t="s">
        <v>3</v>
      </c>
      <c r="B4" s="13"/>
      <c r="C4" s="14"/>
      <c r="D4" s="14" t="s">
        <v>4</v>
      </c>
      <c r="E4" s="14" t="s">
        <v>5</v>
      </c>
      <c r="F4" s="14" t="s">
        <v>6</v>
      </c>
      <c r="G4" s="11"/>
      <c r="H4" s="11" t="s">
        <v>7</v>
      </c>
      <c r="I4" s="11" t="s">
        <v>8</v>
      </c>
      <c r="J4" s="11" t="s">
        <v>9</v>
      </c>
      <c r="K4" s="14" t="s">
        <v>4</v>
      </c>
      <c r="L4" s="14" t="s">
        <v>10</v>
      </c>
      <c r="M4" s="14" t="s">
        <v>11</v>
      </c>
      <c r="N4" s="14" t="s">
        <v>11</v>
      </c>
      <c r="O4" s="14" t="s">
        <v>12</v>
      </c>
    </row>
    <row r="5" spans="1:15" x14ac:dyDescent="0.25">
      <c r="A5" s="12" t="s">
        <v>13</v>
      </c>
      <c r="B5" s="13" t="s">
        <v>14</v>
      </c>
      <c r="C5" s="14" t="s">
        <v>15</v>
      </c>
      <c r="D5" s="14" t="s">
        <v>16</v>
      </c>
      <c r="E5" s="14" t="s">
        <v>16</v>
      </c>
      <c r="F5" s="14" t="s">
        <v>17</v>
      </c>
      <c r="G5" s="14" t="s">
        <v>18</v>
      </c>
      <c r="H5" s="14" t="s">
        <v>19</v>
      </c>
      <c r="I5" s="14" t="s">
        <v>20</v>
      </c>
      <c r="J5" s="14" t="s">
        <v>21</v>
      </c>
      <c r="K5" s="14" t="s">
        <v>22</v>
      </c>
      <c r="L5" s="14" t="s">
        <v>23</v>
      </c>
      <c r="M5" s="14" t="s">
        <v>24</v>
      </c>
      <c r="N5" s="14" t="s">
        <v>25</v>
      </c>
      <c r="O5" s="14" t="s">
        <v>26</v>
      </c>
    </row>
    <row r="6" spans="1:15" x14ac:dyDescent="0.25">
      <c r="A6" s="12" t="s">
        <v>10</v>
      </c>
      <c r="B6" s="13"/>
      <c r="C6" s="14"/>
      <c r="D6" s="14"/>
      <c r="E6" s="14"/>
      <c r="F6" s="14"/>
      <c r="G6" s="14"/>
      <c r="H6" s="14" t="s">
        <v>27</v>
      </c>
      <c r="I6" s="14" t="s">
        <v>28</v>
      </c>
      <c r="J6" s="14" t="s">
        <v>29</v>
      </c>
      <c r="K6" s="14" t="s">
        <v>30</v>
      </c>
      <c r="L6" s="14" t="s">
        <v>29</v>
      </c>
      <c r="M6" s="14" t="s">
        <v>29</v>
      </c>
      <c r="N6" s="14" t="s">
        <v>31</v>
      </c>
      <c r="O6" s="14" t="s">
        <v>32</v>
      </c>
    </row>
    <row r="7" spans="1:15" x14ac:dyDescent="0.25">
      <c r="A7" s="12" t="s">
        <v>33</v>
      </c>
      <c r="B7" s="13"/>
      <c r="C7" s="14"/>
      <c r="D7" s="15"/>
      <c r="E7" s="15"/>
      <c r="F7" s="15"/>
      <c r="G7" s="15"/>
      <c r="H7" s="15"/>
      <c r="I7" s="15" t="s">
        <v>34</v>
      </c>
      <c r="J7" s="15"/>
      <c r="K7" s="15" t="s">
        <v>35</v>
      </c>
      <c r="L7" s="15" t="s">
        <v>31</v>
      </c>
      <c r="M7" s="15"/>
      <c r="N7" s="15" t="s">
        <v>36</v>
      </c>
      <c r="O7" s="15" t="s">
        <v>36</v>
      </c>
    </row>
    <row r="8" spans="1:15" x14ac:dyDescent="0.25">
      <c r="A8" s="16"/>
      <c r="B8" s="17"/>
      <c r="C8" s="16"/>
      <c r="D8" s="18" t="s">
        <v>37</v>
      </c>
      <c r="E8" s="19" t="s">
        <v>37</v>
      </c>
      <c r="F8" s="19" t="s">
        <v>17</v>
      </c>
      <c r="G8" s="19" t="s">
        <v>38</v>
      </c>
      <c r="H8" s="19" t="s">
        <v>38</v>
      </c>
      <c r="I8" s="19" t="s">
        <v>38</v>
      </c>
      <c r="J8" s="19" t="s">
        <v>38</v>
      </c>
      <c r="K8" s="19" t="s">
        <v>39</v>
      </c>
      <c r="L8" s="19" t="s">
        <v>38</v>
      </c>
      <c r="M8" s="19" t="s">
        <v>40</v>
      </c>
      <c r="N8" s="19" t="s">
        <v>78</v>
      </c>
      <c r="O8" s="19" t="s">
        <v>79</v>
      </c>
    </row>
    <row r="9" spans="1:15" ht="12.75" customHeight="1" x14ac:dyDescent="0.25">
      <c r="A9" s="62" t="s">
        <v>41</v>
      </c>
      <c r="B9" s="29">
        <v>1</v>
      </c>
      <c r="C9" s="29" t="s">
        <v>42</v>
      </c>
      <c r="D9" s="29">
        <v>8</v>
      </c>
      <c r="E9" s="29">
        <v>2</v>
      </c>
      <c r="F9" s="29">
        <v>1972</v>
      </c>
      <c r="G9" s="28">
        <v>8125</v>
      </c>
      <c r="H9" s="28">
        <v>204</v>
      </c>
      <c r="I9" s="28">
        <v>80</v>
      </c>
      <c r="J9" s="29">
        <f t="shared" ref="J9:J42" si="0">SUM(G9-H9-I9)</f>
        <v>7841</v>
      </c>
      <c r="K9" s="30">
        <v>630.58000000000004</v>
      </c>
      <c r="L9" s="29">
        <f t="shared" ref="L9:L42" si="1">SUM(J9)</f>
        <v>7841</v>
      </c>
      <c r="M9" s="31">
        <f t="shared" ref="M9:M42" si="2">SUM(L9/K9)</f>
        <v>12.434584033746708</v>
      </c>
      <c r="N9" s="31">
        <v>6.3399999999999998E-2</v>
      </c>
      <c r="O9" s="30">
        <f t="shared" ref="O9:O42" si="3">SUM(N9*M9)</f>
        <v>0.78835262773954129</v>
      </c>
    </row>
    <row r="10" spans="1:15" x14ac:dyDescent="0.25">
      <c r="A10" s="62"/>
      <c r="B10" s="29">
        <f t="shared" ref="B10:B42" si="4">SUM(B9+1)</f>
        <v>2</v>
      </c>
      <c r="C10" s="29" t="s">
        <v>46</v>
      </c>
      <c r="D10" s="29">
        <v>24</v>
      </c>
      <c r="E10" s="29">
        <v>4</v>
      </c>
      <c r="F10" s="29">
        <v>1972</v>
      </c>
      <c r="G10" s="28">
        <v>23482</v>
      </c>
      <c r="H10" s="28">
        <v>561</v>
      </c>
      <c r="I10" s="28">
        <v>3840</v>
      </c>
      <c r="J10" s="29">
        <f t="shared" si="0"/>
        <v>19081</v>
      </c>
      <c r="K10" s="30">
        <v>1245.96</v>
      </c>
      <c r="L10" s="29">
        <f t="shared" si="1"/>
        <v>19081</v>
      </c>
      <c r="M10" s="31">
        <f t="shared" si="2"/>
        <v>15.314295804038652</v>
      </c>
      <c r="N10" s="31">
        <v>6.3399999999999998E-2</v>
      </c>
      <c r="O10" s="30">
        <f t="shared" si="3"/>
        <v>0.97092635397605054</v>
      </c>
    </row>
    <row r="11" spans="1:15" x14ac:dyDescent="0.25">
      <c r="A11" s="62"/>
      <c r="B11" s="29">
        <f t="shared" si="4"/>
        <v>3</v>
      </c>
      <c r="C11" s="29" t="s">
        <v>45</v>
      </c>
      <c r="D11" s="29">
        <v>24</v>
      </c>
      <c r="E11" s="29">
        <v>4</v>
      </c>
      <c r="F11" s="29">
        <v>1973</v>
      </c>
      <c r="G11" s="28">
        <v>23717</v>
      </c>
      <c r="H11" s="28">
        <v>459</v>
      </c>
      <c r="I11" s="28">
        <v>3680</v>
      </c>
      <c r="J11" s="29">
        <f t="shared" si="0"/>
        <v>19578</v>
      </c>
      <c r="K11" s="30">
        <v>1245.96</v>
      </c>
      <c r="L11" s="29">
        <f t="shared" si="1"/>
        <v>19578</v>
      </c>
      <c r="M11" s="31">
        <f t="shared" si="2"/>
        <v>15.713185013965134</v>
      </c>
      <c r="N11" s="31">
        <v>6.3399999999999998E-2</v>
      </c>
      <c r="O11" s="30">
        <f t="shared" si="3"/>
        <v>0.99621592988538943</v>
      </c>
    </row>
    <row r="12" spans="1:15" x14ac:dyDescent="0.25">
      <c r="A12" s="62"/>
      <c r="B12" s="32">
        <f>SUM(B11+1)</f>
        <v>4</v>
      </c>
      <c r="C12" s="29" t="s">
        <v>44</v>
      </c>
      <c r="D12" s="29">
        <v>24</v>
      </c>
      <c r="E12" s="29">
        <v>4</v>
      </c>
      <c r="F12" s="29">
        <v>1976</v>
      </c>
      <c r="G12" s="28">
        <v>24048</v>
      </c>
      <c r="H12" s="28">
        <v>510</v>
      </c>
      <c r="I12" s="28">
        <v>3840</v>
      </c>
      <c r="J12" s="29">
        <f t="shared" si="0"/>
        <v>19698</v>
      </c>
      <c r="K12" s="30">
        <v>1245.96</v>
      </c>
      <c r="L12" s="29">
        <f t="shared" si="1"/>
        <v>19698</v>
      </c>
      <c r="M12" s="31">
        <f t="shared" si="2"/>
        <v>15.809496292015794</v>
      </c>
      <c r="N12" s="31">
        <v>6.3399999999999998E-2</v>
      </c>
      <c r="O12" s="30">
        <f t="shared" si="3"/>
        <v>1.0023220649138014</v>
      </c>
    </row>
    <row r="13" spans="1:15" x14ac:dyDescent="0.25">
      <c r="A13" s="62"/>
      <c r="B13" s="29">
        <f>SUM(B12+1)</f>
        <v>5</v>
      </c>
      <c r="C13" s="29" t="s">
        <v>48</v>
      </c>
      <c r="D13" s="29">
        <v>24</v>
      </c>
      <c r="E13" s="29">
        <v>4</v>
      </c>
      <c r="F13" s="29">
        <v>1975</v>
      </c>
      <c r="G13" s="28">
        <v>25115</v>
      </c>
      <c r="H13" s="28">
        <v>816</v>
      </c>
      <c r="I13" s="28">
        <v>3840</v>
      </c>
      <c r="J13" s="29">
        <f t="shared" si="0"/>
        <v>20459</v>
      </c>
      <c r="K13" s="30">
        <v>1245.96</v>
      </c>
      <c r="L13" s="29">
        <f t="shared" si="1"/>
        <v>20459</v>
      </c>
      <c r="M13" s="31">
        <f t="shared" si="2"/>
        <v>16.420270313653727</v>
      </c>
      <c r="N13" s="31">
        <v>6.3399999999999998E-2</v>
      </c>
      <c r="O13" s="30">
        <f t="shared" si="3"/>
        <v>1.0410451378856462</v>
      </c>
    </row>
    <row r="14" spans="1:15" x14ac:dyDescent="0.25">
      <c r="A14" s="62"/>
      <c r="B14" s="29">
        <f t="shared" si="4"/>
        <v>6</v>
      </c>
      <c r="C14" s="32" t="s">
        <v>56</v>
      </c>
      <c r="D14" s="32">
        <v>24</v>
      </c>
      <c r="E14" s="32">
        <v>4</v>
      </c>
      <c r="F14" s="32">
        <v>1976</v>
      </c>
      <c r="G14" s="28">
        <v>24950</v>
      </c>
      <c r="H14" s="28">
        <v>459</v>
      </c>
      <c r="I14" s="28">
        <v>3840</v>
      </c>
      <c r="J14" s="32">
        <f t="shared" si="0"/>
        <v>20651</v>
      </c>
      <c r="K14" s="33">
        <v>1232.07</v>
      </c>
      <c r="L14" s="32">
        <f t="shared" si="1"/>
        <v>20651</v>
      </c>
      <c r="M14" s="34">
        <f t="shared" si="2"/>
        <v>16.761222982460414</v>
      </c>
      <c r="N14" s="31">
        <v>6.3399999999999998E-2</v>
      </c>
      <c r="O14" s="33">
        <f t="shared" si="3"/>
        <v>1.0626615370879902</v>
      </c>
    </row>
    <row r="15" spans="1:15" x14ac:dyDescent="0.25">
      <c r="A15" s="62"/>
      <c r="B15" s="29">
        <f t="shared" si="4"/>
        <v>7</v>
      </c>
      <c r="C15" s="29" t="s">
        <v>51</v>
      </c>
      <c r="D15" s="29">
        <v>4</v>
      </c>
      <c r="E15" s="29">
        <v>2</v>
      </c>
      <c r="F15" s="29">
        <v>1968</v>
      </c>
      <c r="G15" s="28">
        <v>5170</v>
      </c>
      <c r="H15" s="35">
        <v>0</v>
      </c>
      <c r="I15" s="35">
        <v>0</v>
      </c>
      <c r="J15" s="29">
        <f t="shared" si="0"/>
        <v>5170</v>
      </c>
      <c r="K15" s="29">
        <v>305.91000000000003</v>
      </c>
      <c r="L15" s="29">
        <f t="shared" si="1"/>
        <v>5170</v>
      </c>
      <c r="M15" s="31">
        <f t="shared" si="2"/>
        <v>16.900395541172237</v>
      </c>
      <c r="N15" s="31">
        <v>6.3399999999999998E-2</v>
      </c>
      <c r="O15" s="30">
        <f t="shared" si="3"/>
        <v>1.0714850773103197</v>
      </c>
    </row>
    <row r="16" spans="1:15" x14ac:dyDescent="0.25">
      <c r="A16" s="62"/>
      <c r="B16" s="29">
        <f t="shared" si="4"/>
        <v>8</v>
      </c>
      <c r="C16" s="32" t="s">
        <v>61</v>
      </c>
      <c r="D16" s="32">
        <v>24</v>
      </c>
      <c r="E16" s="32">
        <v>4</v>
      </c>
      <c r="F16" s="32">
        <v>1974</v>
      </c>
      <c r="G16" s="28">
        <v>25703</v>
      </c>
      <c r="H16" s="35">
        <v>765</v>
      </c>
      <c r="I16" s="35">
        <v>3840</v>
      </c>
      <c r="J16" s="32">
        <f t="shared" si="0"/>
        <v>21098</v>
      </c>
      <c r="K16" s="33">
        <v>1239.45</v>
      </c>
      <c r="L16" s="32">
        <f t="shared" si="1"/>
        <v>21098</v>
      </c>
      <c r="M16" s="34">
        <f t="shared" si="2"/>
        <v>17.022066239057647</v>
      </c>
      <c r="N16" s="31">
        <v>6.3399999999999998E-2</v>
      </c>
      <c r="O16" s="33">
        <f t="shared" si="3"/>
        <v>1.0791989995562548</v>
      </c>
    </row>
    <row r="17" spans="1:15" x14ac:dyDescent="0.25">
      <c r="A17" s="62"/>
      <c r="B17" s="29">
        <f t="shared" si="4"/>
        <v>9</v>
      </c>
      <c r="C17" s="29" t="s">
        <v>49</v>
      </c>
      <c r="D17" s="29">
        <v>24</v>
      </c>
      <c r="E17" s="29">
        <v>4</v>
      </c>
      <c r="F17" s="29">
        <v>1973</v>
      </c>
      <c r="G17" s="28">
        <v>25912</v>
      </c>
      <c r="H17" s="35">
        <v>816</v>
      </c>
      <c r="I17" s="35">
        <v>3840</v>
      </c>
      <c r="J17" s="29">
        <f t="shared" si="0"/>
        <v>21256</v>
      </c>
      <c r="K17" s="30">
        <v>1245.96</v>
      </c>
      <c r="L17" s="29">
        <f t="shared" si="1"/>
        <v>21256</v>
      </c>
      <c r="M17" s="31">
        <f t="shared" si="2"/>
        <v>17.059937718706859</v>
      </c>
      <c r="N17" s="31">
        <v>6.3399999999999998E-2</v>
      </c>
      <c r="O17" s="30">
        <f t="shared" si="3"/>
        <v>1.0816000513660149</v>
      </c>
    </row>
    <row r="18" spans="1:15" x14ac:dyDescent="0.25">
      <c r="A18" s="62"/>
      <c r="B18" s="29">
        <f t="shared" si="4"/>
        <v>10</v>
      </c>
      <c r="C18" s="32" t="s">
        <v>65</v>
      </c>
      <c r="D18" s="32">
        <v>24</v>
      </c>
      <c r="E18" s="32">
        <v>4</v>
      </c>
      <c r="F18" s="32">
        <v>1977</v>
      </c>
      <c r="G18" s="28">
        <v>25096</v>
      </c>
      <c r="H18" s="35">
        <v>612</v>
      </c>
      <c r="I18" s="35">
        <v>3200</v>
      </c>
      <c r="J18" s="32">
        <f t="shared" si="0"/>
        <v>21284</v>
      </c>
      <c r="K18" s="33">
        <v>1245.96</v>
      </c>
      <c r="L18" s="32">
        <f t="shared" si="1"/>
        <v>21284</v>
      </c>
      <c r="M18" s="34">
        <f t="shared" si="2"/>
        <v>17.082410350252015</v>
      </c>
      <c r="N18" s="31">
        <v>6.3399999999999998E-2</v>
      </c>
      <c r="O18" s="33">
        <f t="shared" si="3"/>
        <v>1.0830248162059777</v>
      </c>
    </row>
    <row r="19" spans="1:15" x14ac:dyDescent="0.25">
      <c r="A19" s="62"/>
      <c r="B19" s="29">
        <f t="shared" si="4"/>
        <v>11</v>
      </c>
      <c r="C19" s="29" t="s">
        <v>43</v>
      </c>
      <c r="D19" s="29">
        <v>24</v>
      </c>
      <c r="E19" s="29">
        <v>4</v>
      </c>
      <c r="F19" s="29">
        <v>1972</v>
      </c>
      <c r="G19" s="28">
        <v>17185</v>
      </c>
      <c r="H19" s="28">
        <v>357</v>
      </c>
      <c r="I19" s="28">
        <v>1920</v>
      </c>
      <c r="J19" s="29">
        <f t="shared" si="0"/>
        <v>14908</v>
      </c>
      <c r="K19" s="30">
        <v>871</v>
      </c>
      <c r="L19" s="29">
        <f t="shared" si="1"/>
        <v>14908</v>
      </c>
      <c r="M19" s="31">
        <f t="shared" si="2"/>
        <v>17.115958668197475</v>
      </c>
      <c r="N19" s="31">
        <v>6.3399999999999998E-2</v>
      </c>
      <c r="O19" s="30">
        <f t="shared" si="3"/>
        <v>1.08515177956372</v>
      </c>
    </row>
    <row r="20" spans="1:15" ht="12.75" customHeight="1" x14ac:dyDescent="0.25">
      <c r="A20" s="62" t="s">
        <v>53</v>
      </c>
      <c r="B20" s="36">
        <f t="shared" si="4"/>
        <v>12</v>
      </c>
      <c r="C20" s="37" t="s">
        <v>50</v>
      </c>
      <c r="D20" s="37">
        <v>24</v>
      </c>
      <c r="E20" s="37">
        <v>4</v>
      </c>
      <c r="F20" s="37">
        <v>1973</v>
      </c>
      <c r="G20" s="44">
        <v>25440</v>
      </c>
      <c r="H20" s="44">
        <v>306</v>
      </c>
      <c r="I20" s="44">
        <v>3680</v>
      </c>
      <c r="J20" s="37">
        <f t="shared" si="0"/>
        <v>21454</v>
      </c>
      <c r="K20" s="38">
        <v>1245.96</v>
      </c>
      <c r="L20" s="37">
        <f t="shared" si="1"/>
        <v>21454</v>
      </c>
      <c r="M20" s="39">
        <f t="shared" si="2"/>
        <v>17.218851327490448</v>
      </c>
      <c r="N20" s="39">
        <v>6.3399999999999998E-2</v>
      </c>
      <c r="O20" s="38">
        <f t="shared" si="3"/>
        <v>1.0916751741628943</v>
      </c>
    </row>
    <row r="21" spans="1:15" x14ac:dyDescent="0.25">
      <c r="A21" s="62"/>
      <c r="B21" s="37">
        <f>SUM(B20+1)</f>
        <v>13</v>
      </c>
      <c r="C21" s="36" t="s">
        <v>66</v>
      </c>
      <c r="D21" s="36">
        <v>40</v>
      </c>
      <c r="E21" s="36">
        <v>5</v>
      </c>
      <c r="F21" s="36">
        <v>1985</v>
      </c>
      <c r="G21" s="44">
        <v>36095</v>
      </c>
      <c r="H21" s="45">
        <v>969</v>
      </c>
      <c r="I21" s="45">
        <v>6400</v>
      </c>
      <c r="J21" s="36">
        <f t="shared" si="0"/>
        <v>28726</v>
      </c>
      <c r="K21" s="40">
        <v>1660.1</v>
      </c>
      <c r="L21" s="36">
        <f t="shared" si="1"/>
        <v>28726</v>
      </c>
      <c r="M21" s="41">
        <f t="shared" si="2"/>
        <v>17.303776880910789</v>
      </c>
      <c r="N21" s="39">
        <v>6.3399999999999998E-2</v>
      </c>
      <c r="O21" s="40">
        <f t="shared" si="3"/>
        <v>1.097059454249744</v>
      </c>
    </row>
    <row r="22" spans="1:15" x14ac:dyDescent="0.25">
      <c r="A22" s="62"/>
      <c r="B22" s="36">
        <f>SUM(B21+1)</f>
        <v>14</v>
      </c>
      <c r="C22" s="36" t="s">
        <v>55</v>
      </c>
      <c r="D22" s="36">
        <v>24</v>
      </c>
      <c r="E22" s="36">
        <v>4</v>
      </c>
      <c r="F22" s="36">
        <v>1976</v>
      </c>
      <c r="G22" s="44">
        <v>25857</v>
      </c>
      <c r="H22" s="44">
        <v>408</v>
      </c>
      <c r="I22" s="44">
        <v>3840</v>
      </c>
      <c r="J22" s="36">
        <f t="shared" si="0"/>
        <v>21609</v>
      </c>
      <c r="K22" s="40">
        <v>1245.96</v>
      </c>
      <c r="L22" s="36">
        <f t="shared" si="1"/>
        <v>21609</v>
      </c>
      <c r="M22" s="41">
        <f t="shared" si="2"/>
        <v>17.34325339497255</v>
      </c>
      <c r="N22" s="39">
        <v>6.3399999999999998E-2</v>
      </c>
      <c r="O22" s="40">
        <f t="shared" si="3"/>
        <v>1.0995622652412596</v>
      </c>
    </row>
    <row r="23" spans="1:15" x14ac:dyDescent="0.25">
      <c r="A23" s="62"/>
      <c r="B23" s="36">
        <f t="shared" si="4"/>
        <v>15</v>
      </c>
      <c r="C23" s="37" t="s">
        <v>47</v>
      </c>
      <c r="D23" s="37">
        <v>24</v>
      </c>
      <c r="E23" s="37">
        <v>4</v>
      </c>
      <c r="F23" s="37">
        <v>1975</v>
      </c>
      <c r="G23" s="46">
        <v>25148</v>
      </c>
      <c r="H23" s="46">
        <v>102</v>
      </c>
      <c r="I23" s="46">
        <v>3200</v>
      </c>
      <c r="J23" s="37">
        <f t="shared" si="0"/>
        <v>21846</v>
      </c>
      <c r="K23" s="38">
        <v>1245.96</v>
      </c>
      <c r="L23" s="37">
        <f t="shared" si="1"/>
        <v>21846</v>
      </c>
      <c r="M23" s="39">
        <f t="shared" si="2"/>
        <v>17.533468169122603</v>
      </c>
      <c r="N23" s="39">
        <v>6.3399999999999998E-2</v>
      </c>
      <c r="O23" s="38">
        <f t="shared" si="3"/>
        <v>1.1116218819223731</v>
      </c>
    </row>
    <row r="24" spans="1:15" x14ac:dyDescent="0.25">
      <c r="A24" s="62"/>
      <c r="B24" s="36">
        <f t="shared" si="4"/>
        <v>16</v>
      </c>
      <c r="C24" s="37" t="s">
        <v>52</v>
      </c>
      <c r="D24" s="37">
        <v>24</v>
      </c>
      <c r="E24" s="37">
        <v>4</v>
      </c>
      <c r="F24" s="37">
        <v>1977</v>
      </c>
      <c r="G24" s="44">
        <v>26528</v>
      </c>
      <c r="H24" s="44">
        <v>663</v>
      </c>
      <c r="I24" s="44">
        <v>3840</v>
      </c>
      <c r="J24" s="37">
        <f t="shared" si="0"/>
        <v>22025</v>
      </c>
      <c r="K24" s="38">
        <v>1245.96</v>
      </c>
      <c r="L24" s="37">
        <f t="shared" si="1"/>
        <v>22025</v>
      </c>
      <c r="M24" s="39">
        <f t="shared" si="2"/>
        <v>17.677132492214838</v>
      </c>
      <c r="N24" s="39">
        <v>6.3399999999999998E-2</v>
      </c>
      <c r="O24" s="38">
        <f t="shared" si="3"/>
        <v>1.1207302000064208</v>
      </c>
    </row>
    <row r="25" spans="1:15" x14ac:dyDescent="0.25">
      <c r="A25" s="62"/>
      <c r="B25" s="36">
        <f t="shared" si="4"/>
        <v>17</v>
      </c>
      <c r="C25" s="36" t="s">
        <v>54</v>
      </c>
      <c r="D25" s="36">
        <v>35</v>
      </c>
      <c r="E25" s="36">
        <v>4</v>
      </c>
      <c r="F25" s="36">
        <v>1985</v>
      </c>
      <c r="G25" s="44">
        <v>41684</v>
      </c>
      <c r="H25" s="45">
        <v>459</v>
      </c>
      <c r="I25" s="45">
        <v>5600</v>
      </c>
      <c r="J25" s="36">
        <f t="shared" si="0"/>
        <v>35625</v>
      </c>
      <c r="K25" s="40">
        <v>2008.23</v>
      </c>
      <c r="L25" s="36">
        <f t="shared" si="1"/>
        <v>35625</v>
      </c>
      <c r="M25" s="41">
        <f t="shared" si="2"/>
        <v>17.739501949477898</v>
      </c>
      <c r="N25" s="39">
        <v>6.3399999999999998E-2</v>
      </c>
      <c r="O25" s="40">
        <f t="shared" si="3"/>
        <v>1.1246844235968987</v>
      </c>
    </row>
    <row r="26" spans="1:15" x14ac:dyDescent="0.25">
      <c r="A26" s="62"/>
      <c r="B26" s="36">
        <f t="shared" si="4"/>
        <v>18</v>
      </c>
      <c r="C26" s="36" t="s">
        <v>57</v>
      </c>
      <c r="D26" s="36">
        <v>24</v>
      </c>
      <c r="E26" s="36">
        <v>4</v>
      </c>
      <c r="F26" s="36">
        <v>1974</v>
      </c>
      <c r="G26" s="44">
        <v>26775</v>
      </c>
      <c r="H26" s="45">
        <v>561</v>
      </c>
      <c r="I26" s="45">
        <v>3840</v>
      </c>
      <c r="J26" s="36">
        <f t="shared" si="0"/>
        <v>22374</v>
      </c>
      <c r="K26" s="40">
        <v>1245.96</v>
      </c>
      <c r="L26" s="36">
        <f t="shared" si="1"/>
        <v>22374</v>
      </c>
      <c r="M26" s="41">
        <f t="shared" si="2"/>
        <v>17.957237792545506</v>
      </c>
      <c r="N26" s="39">
        <v>6.3399999999999998E-2</v>
      </c>
      <c r="O26" s="40">
        <f t="shared" si="3"/>
        <v>1.138488876047385</v>
      </c>
    </row>
    <row r="27" spans="1:15" x14ac:dyDescent="0.25">
      <c r="A27" s="62"/>
      <c r="B27" s="36">
        <f t="shared" si="4"/>
        <v>19</v>
      </c>
      <c r="C27" s="48" t="s">
        <v>71</v>
      </c>
      <c r="D27" s="48">
        <v>8</v>
      </c>
      <c r="E27" s="48">
        <v>2</v>
      </c>
      <c r="F27" s="48">
        <v>1973</v>
      </c>
      <c r="G27" s="44">
        <v>13807</v>
      </c>
      <c r="H27" s="44">
        <v>0</v>
      </c>
      <c r="I27" s="44">
        <v>100</v>
      </c>
      <c r="J27" s="48">
        <f t="shared" si="0"/>
        <v>13707</v>
      </c>
      <c r="K27" s="49">
        <v>759.26</v>
      </c>
      <c r="L27" s="48">
        <f t="shared" si="1"/>
        <v>13707</v>
      </c>
      <c r="M27" s="50">
        <f t="shared" si="2"/>
        <v>18.053104338434792</v>
      </c>
      <c r="N27" s="39">
        <v>6.3399999999999998E-2</v>
      </c>
      <c r="O27" s="49">
        <f t="shared" si="3"/>
        <v>1.1445668150567658</v>
      </c>
    </row>
    <row r="28" spans="1:15" x14ac:dyDescent="0.25">
      <c r="A28" s="62"/>
      <c r="B28" s="36">
        <f t="shared" si="4"/>
        <v>20</v>
      </c>
      <c r="C28" s="36" t="s">
        <v>59</v>
      </c>
      <c r="D28" s="36">
        <v>24</v>
      </c>
      <c r="E28" s="36">
        <v>4</v>
      </c>
      <c r="F28" s="36">
        <v>1977</v>
      </c>
      <c r="G28" s="44">
        <v>26726</v>
      </c>
      <c r="H28" s="45">
        <v>255</v>
      </c>
      <c r="I28" s="45">
        <v>3840</v>
      </c>
      <c r="J28" s="36">
        <f t="shared" si="0"/>
        <v>22631</v>
      </c>
      <c r="K28" s="40">
        <v>1245.96</v>
      </c>
      <c r="L28" s="36">
        <f t="shared" si="1"/>
        <v>22631</v>
      </c>
      <c r="M28" s="41">
        <f t="shared" si="2"/>
        <v>18.16350444637067</v>
      </c>
      <c r="N28" s="39">
        <v>6.3399999999999998E-2</v>
      </c>
      <c r="O28" s="40">
        <f t="shared" si="3"/>
        <v>1.1515661818999003</v>
      </c>
    </row>
    <row r="29" spans="1:15" x14ac:dyDescent="0.25">
      <c r="A29" s="62"/>
      <c r="B29" s="36">
        <f t="shared" si="4"/>
        <v>21</v>
      </c>
      <c r="C29" s="36" t="s">
        <v>58</v>
      </c>
      <c r="D29" s="36">
        <v>24</v>
      </c>
      <c r="E29" s="36">
        <v>4</v>
      </c>
      <c r="F29" s="36">
        <v>1977</v>
      </c>
      <c r="G29" s="44">
        <v>26207</v>
      </c>
      <c r="H29" s="44">
        <v>357</v>
      </c>
      <c r="I29" s="44">
        <v>3200</v>
      </c>
      <c r="J29" s="36">
        <f t="shared" si="0"/>
        <v>22650</v>
      </c>
      <c r="K29" s="40">
        <v>1245.96</v>
      </c>
      <c r="L29" s="36">
        <f t="shared" si="1"/>
        <v>22650</v>
      </c>
      <c r="M29" s="41">
        <f t="shared" si="2"/>
        <v>18.178753732062024</v>
      </c>
      <c r="N29" s="39">
        <v>6.3399999999999998E-2</v>
      </c>
      <c r="O29" s="40">
        <f t="shared" si="3"/>
        <v>1.1525329866127323</v>
      </c>
    </row>
    <row r="30" spans="1:15" x14ac:dyDescent="0.25">
      <c r="A30" s="62"/>
      <c r="B30" s="36">
        <f t="shared" si="4"/>
        <v>22</v>
      </c>
      <c r="C30" s="36" t="s">
        <v>60</v>
      </c>
      <c r="D30" s="36">
        <v>24</v>
      </c>
      <c r="E30" s="36">
        <v>4</v>
      </c>
      <c r="F30" s="36">
        <v>1976</v>
      </c>
      <c r="G30" s="44">
        <v>27459</v>
      </c>
      <c r="H30" s="45">
        <v>765</v>
      </c>
      <c r="I30" s="45">
        <v>3840</v>
      </c>
      <c r="J30" s="36">
        <f t="shared" si="0"/>
        <v>22854</v>
      </c>
      <c r="K30" s="40">
        <v>1245.96</v>
      </c>
      <c r="L30" s="36">
        <f t="shared" si="1"/>
        <v>22854</v>
      </c>
      <c r="M30" s="41">
        <f t="shared" si="2"/>
        <v>18.342482904748145</v>
      </c>
      <c r="N30" s="39">
        <v>6.3399999999999998E-2</v>
      </c>
      <c r="O30" s="40">
        <f t="shared" si="3"/>
        <v>1.1629134161610324</v>
      </c>
    </row>
    <row r="31" spans="1:15" x14ac:dyDescent="0.25">
      <c r="A31" s="62"/>
      <c r="B31" s="36">
        <f t="shared" si="4"/>
        <v>23</v>
      </c>
      <c r="C31" s="36" t="s">
        <v>64</v>
      </c>
      <c r="D31" s="36">
        <v>40</v>
      </c>
      <c r="E31" s="36">
        <v>5</v>
      </c>
      <c r="F31" s="36">
        <v>1990</v>
      </c>
      <c r="G31" s="44">
        <v>47053</v>
      </c>
      <c r="H31" s="45">
        <v>1173</v>
      </c>
      <c r="I31" s="45">
        <v>6400</v>
      </c>
      <c r="J31" s="36">
        <f t="shared" si="0"/>
        <v>39480</v>
      </c>
      <c r="K31" s="40">
        <v>2146.15</v>
      </c>
      <c r="L31" s="36">
        <f t="shared" si="1"/>
        <v>39480</v>
      </c>
      <c r="M31" s="41">
        <f t="shared" si="2"/>
        <v>18.395731891992636</v>
      </c>
      <c r="N31" s="39">
        <v>6.3399999999999998E-2</v>
      </c>
      <c r="O31" s="40">
        <f t="shared" si="3"/>
        <v>1.1662894019523331</v>
      </c>
    </row>
    <row r="32" spans="1:15" x14ac:dyDescent="0.25">
      <c r="A32" s="62"/>
      <c r="B32" s="36">
        <f t="shared" si="4"/>
        <v>24</v>
      </c>
      <c r="C32" s="36" t="s">
        <v>62</v>
      </c>
      <c r="D32" s="36">
        <v>24</v>
      </c>
      <c r="E32" s="36">
        <v>4</v>
      </c>
      <c r="F32" s="36">
        <v>1979</v>
      </c>
      <c r="G32" s="44">
        <v>19060</v>
      </c>
      <c r="H32" s="45">
        <v>204</v>
      </c>
      <c r="I32" s="45">
        <v>1920</v>
      </c>
      <c r="J32" s="36">
        <f t="shared" si="0"/>
        <v>16936</v>
      </c>
      <c r="K32" s="40">
        <v>871</v>
      </c>
      <c r="L32" s="36">
        <f t="shared" si="1"/>
        <v>16936</v>
      </c>
      <c r="M32" s="41">
        <f t="shared" si="2"/>
        <v>19.444316877152698</v>
      </c>
      <c r="N32" s="39">
        <v>6.3399999999999998E-2</v>
      </c>
      <c r="O32" s="40">
        <f t="shared" si="3"/>
        <v>1.2327696900114811</v>
      </c>
    </row>
    <row r="33" spans="1:15" x14ac:dyDescent="0.25">
      <c r="A33" s="62"/>
      <c r="B33" s="36">
        <f t="shared" si="4"/>
        <v>25</v>
      </c>
      <c r="C33" s="36" t="s">
        <v>63</v>
      </c>
      <c r="D33" s="36">
        <v>40</v>
      </c>
      <c r="E33" s="36">
        <v>5</v>
      </c>
      <c r="F33" s="36">
        <v>1989</v>
      </c>
      <c r="G33" s="44">
        <v>50731</v>
      </c>
      <c r="H33" s="44">
        <v>969</v>
      </c>
      <c r="I33" s="44">
        <v>6400</v>
      </c>
      <c r="J33" s="36">
        <f t="shared" si="0"/>
        <v>43362</v>
      </c>
      <c r="K33" s="40">
        <v>2146.15</v>
      </c>
      <c r="L33" s="36">
        <f t="shared" si="1"/>
        <v>43362</v>
      </c>
      <c r="M33" s="41">
        <f t="shared" si="2"/>
        <v>20.204552337907415</v>
      </c>
      <c r="N33" s="39">
        <v>6.3399999999999998E-2</v>
      </c>
      <c r="O33" s="40">
        <f t="shared" si="3"/>
        <v>1.2809686182233302</v>
      </c>
    </row>
    <row r="34" spans="1:15" x14ac:dyDescent="0.25">
      <c r="A34" s="62"/>
      <c r="B34" s="47">
        <f>SUM(B33+1)</f>
        <v>26</v>
      </c>
      <c r="C34" s="58" t="s">
        <v>68</v>
      </c>
      <c r="D34" s="58">
        <v>20</v>
      </c>
      <c r="E34" s="58">
        <v>5</v>
      </c>
      <c r="F34" s="58">
        <v>1981</v>
      </c>
      <c r="G34" s="46">
        <v>27139</v>
      </c>
      <c r="H34" s="59">
        <v>1275</v>
      </c>
      <c r="I34" s="59">
        <v>3200</v>
      </c>
      <c r="J34" s="58">
        <f t="shared" si="0"/>
        <v>22664</v>
      </c>
      <c r="K34" s="60">
        <v>1041.55</v>
      </c>
      <c r="L34" s="58">
        <f t="shared" si="1"/>
        <v>22664</v>
      </c>
      <c r="M34" s="61">
        <f t="shared" si="2"/>
        <v>21.759877106235898</v>
      </c>
      <c r="N34" s="39">
        <v>6.3399999999999998E-2</v>
      </c>
      <c r="O34" s="60">
        <f t="shared" si="3"/>
        <v>1.3795762085353558</v>
      </c>
    </row>
    <row r="35" spans="1:15" ht="12.75" customHeight="1" x14ac:dyDescent="0.25">
      <c r="A35" s="63" t="s">
        <v>69</v>
      </c>
      <c r="B35" s="20">
        <f>SUM(B34+1)</f>
        <v>27</v>
      </c>
      <c r="C35" s="21" t="s">
        <v>73</v>
      </c>
      <c r="D35" s="21">
        <v>40</v>
      </c>
      <c r="E35" s="21">
        <v>5</v>
      </c>
      <c r="F35" s="21">
        <v>1987</v>
      </c>
      <c r="G35" s="42">
        <v>27139</v>
      </c>
      <c r="H35" s="43">
        <v>510</v>
      </c>
      <c r="I35" s="43">
        <v>3200</v>
      </c>
      <c r="J35" s="21">
        <f t="shared" si="0"/>
        <v>23429</v>
      </c>
      <c r="K35" s="22">
        <v>1072.4000000000001</v>
      </c>
      <c r="L35" s="21">
        <f t="shared" si="1"/>
        <v>23429</v>
      </c>
      <c r="M35" s="24">
        <f t="shared" si="2"/>
        <v>21.847258485639685</v>
      </c>
      <c r="N35" s="27">
        <v>6.3399999999999998E-2</v>
      </c>
      <c r="O35" s="22">
        <f t="shared" si="3"/>
        <v>1.3851161879895559</v>
      </c>
    </row>
    <row r="36" spans="1:15" x14ac:dyDescent="0.25">
      <c r="A36" s="63"/>
      <c r="B36" s="26">
        <f>SUM(B35+1)</f>
        <v>28</v>
      </c>
      <c r="C36" s="51" t="s">
        <v>70</v>
      </c>
      <c r="D36" s="51">
        <v>20</v>
      </c>
      <c r="E36" s="51">
        <v>5</v>
      </c>
      <c r="F36" s="51">
        <v>1980</v>
      </c>
      <c r="G36" s="52">
        <v>26486</v>
      </c>
      <c r="H36" s="53">
        <v>459</v>
      </c>
      <c r="I36" s="53">
        <v>3200</v>
      </c>
      <c r="J36" s="51">
        <f t="shared" si="0"/>
        <v>22827</v>
      </c>
      <c r="K36" s="54">
        <v>1041.55</v>
      </c>
      <c r="L36" s="51">
        <f t="shared" si="1"/>
        <v>22827</v>
      </c>
      <c r="M36" s="55">
        <f t="shared" si="2"/>
        <v>21.916374633959006</v>
      </c>
      <c r="N36" s="27">
        <v>6.3399999999999998E-2</v>
      </c>
      <c r="O36" s="54">
        <f t="shared" si="3"/>
        <v>1.389498151793001</v>
      </c>
    </row>
    <row r="37" spans="1:15" x14ac:dyDescent="0.25">
      <c r="A37" s="63"/>
      <c r="B37" s="20">
        <f>SUM(B36+1)</f>
        <v>29</v>
      </c>
      <c r="C37" s="21" t="s">
        <v>72</v>
      </c>
      <c r="D37" s="21">
        <v>20</v>
      </c>
      <c r="E37" s="21">
        <v>5</v>
      </c>
      <c r="F37" s="21">
        <v>1981</v>
      </c>
      <c r="G37" s="42">
        <v>26827</v>
      </c>
      <c r="H37" s="42">
        <v>663</v>
      </c>
      <c r="I37" s="42">
        <v>3200</v>
      </c>
      <c r="J37" s="21">
        <f t="shared" si="0"/>
        <v>22964</v>
      </c>
      <c r="K37" s="22">
        <v>1041.55</v>
      </c>
      <c r="L37" s="21">
        <f t="shared" si="1"/>
        <v>22964</v>
      </c>
      <c r="M37" s="24">
        <f t="shared" si="2"/>
        <v>22.047909365848977</v>
      </c>
      <c r="N37" s="27">
        <v>6.3399999999999998E-2</v>
      </c>
      <c r="O37" s="22">
        <f t="shared" si="3"/>
        <v>1.397837453794825</v>
      </c>
    </row>
    <row r="38" spans="1:15" x14ac:dyDescent="0.25">
      <c r="A38" s="63"/>
      <c r="B38" s="20">
        <f t="shared" si="4"/>
        <v>30</v>
      </c>
      <c r="C38" s="26" t="s">
        <v>67</v>
      </c>
      <c r="D38" s="26">
        <v>20</v>
      </c>
      <c r="E38" s="26">
        <v>5</v>
      </c>
      <c r="F38" s="26">
        <v>1987</v>
      </c>
      <c r="G38" s="42">
        <v>28147</v>
      </c>
      <c r="H38" s="42">
        <v>153</v>
      </c>
      <c r="I38" s="42">
        <v>3200</v>
      </c>
      <c r="J38" s="26">
        <f t="shared" si="0"/>
        <v>24794</v>
      </c>
      <c r="K38" s="56">
        <v>1072.4000000000001</v>
      </c>
      <c r="L38" s="26">
        <f t="shared" si="1"/>
        <v>24794</v>
      </c>
      <c r="M38" s="57">
        <f t="shared" si="2"/>
        <v>23.120104438642297</v>
      </c>
      <c r="N38" s="27">
        <v>6.3399999999999998E-2</v>
      </c>
      <c r="O38" s="56">
        <f t="shared" si="3"/>
        <v>1.4658146214099217</v>
      </c>
    </row>
    <row r="39" spans="1:15" x14ac:dyDescent="0.25">
      <c r="A39" s="63"/>
      <c r="B39" s="20">
        <f t="shared" si="4"/>
        <v>31</v>
      </c>
      <c r="C39" s="20" t="s">
        <v>75</v>
      </c>
      <c r="D39" s="20">
        <v>20</v>
      </c>
      <c r="E39" s="20">
        <v>5</v>
      </c>
      <c r="F39" s="20">
        <v>1980</v>
      </c>
      <c r="G39" s="42">
        <v>27831</v>
      </c>
      <c r="H39" s="42">
        <v>510</v>
      </c>
      <c r="I39" s="42">
        <v>3200</v>
      </c>
      <c r="J39" s="20">
        <f t="shared" si="0"/>
        <v>24121</v>
      </c>
      <c r="K39" s="23">
        <v>1041.45</v>
      </c>
      <c r="L39" s="20">
        <f t="shared" si="1"/>
        <v>24121</v>
      </c>
      <c r="M39" s="25">
        <f t="shared" si="2"/>
        <v>23.160977483316529</v>
      </c>
      <c r="N39" s="27">
        <v>6.3399999999999998E-2</v>
      </c>
      <c r="O39" s="23">
        <f t="shared" si="3"/>
        <v>1.4684059724422678</v>
      </c>
    </row>
    <row r="40" spans="1:15" x14ac:dyDescent="0.25">
      <c r="A40" s="63"/>
      <c r="B40" s="20">
        <f t="shared" si="4"/>
        <v>32</v>
      </c>
      <c r="C40" s="20" t="s">
        <v>74</v>
      </c>
      <c r="D40" s="20">
        <v>20</v>
      </c>
      <c r="E40" s="20">
        <v>5</v>
      </c>
      <c r="F40" s="20">
        <v>1983</v>
      </c>
      <c r="G40" s="42">
        <v>28089</v>
      </c>
      <c r="H40" s="42">
        <v>816</v>
      </c>
      <c r="I40" s="42">
        <v>3200</v>
      </c>
      <c r="J40" s="20">
        <f t="shared" si="0"/>
        <v>24073</v>
      </c>
      <c r="K40" s="23">
        <v>1034.95</v>
      </c>
      <c r="L40" s="20">
        <f t="shared" si="1"/>
        <v>24073</v>
      </c>
      <c r="M40" s="25">
        <f t="shared" si="2"/>
        <v>23.260060872505917</v>
      </c>
      <c r="N40" s="27">
        <v>6.3399999999999998E-2</v>
      </c>
      <c r="O40" s="23">
        <f t="shared" si="3"/>
        <v>1.4746878593168751</v>
      </c>
    </row>
    <row r="41" spans="1:15" x14ac:dyDescent="0.25">
      <c r="A41" s="63"/>
      <c r="B41" s="20">
        <f t="shared" si="4"/>
        <v>33</v>
      </c>
      <c r="C41" s="20" t="s">
        <v>76</v>
      </c>
      <c r="D41" s="20">
        <v>8</v>
      </c>
      <c r="E41" s="20">
        <v>2</v>
      </c>
      <c r="F41" s="20">
        <v>1973</v>
      </c>
      <c r="G41" s="42">
        <v>12379</v>
      </c>
      <c r="H41" s="42">
        <v>102</v>
      </c>
      <c r="I41" s="42">
        <v>60</v>
      </c>
      <c r="J41" s="20">
        <f t="shared" si="0"/>
        <v>12217</v>
      </c>
      <c r="K41" s="23">
        <v>495.32</v>
      </c>
      <c r="L41" s="20">
        <f t="shared" si="1"/>
        <v>12217</v>
      </c>
      <c r="M41" s="25">
        <f t="shared" si="2"/>
        <v>24.664863118791892</v>
      </c>
      <c r="N41" s="27">
        <v>6.3399999999999998E-2</v>
      </c>
      <c r="O41" s="23">
        <f t="shared" si="3"/>
        <v>1.563752321731406</v>
      </c>
    </row>
    <row r="42" spans="1:15" x14ac:dyDescent="0.25">
      <c r="A42" s="63"/>
      <c r="B42" s="20">
        <f t="shared" si="4"/>
        <v>34</v>
      </c>
      <c r="C42" s="20" t="s">
        <v>77</v>
      </c>
      <c r="D42" s="20">
        <v>20</v>
      </c>
      <c r="E42" s="20">
        <v>5</v>
      </c>
      <c r="F42" s="20">
        <v>1982</v>
      </c>
      <c r="G42" s="42">
        <v>29263</v>
      </c>
      <c r="H42" s="42">
        <v>255</v>
      </c>
      <c r="I42" s="42">
        <v>3200</v>
      </c>
      <c r="J42" s="20">
        <f t="shared" si="0"/>
        <v>25808</v>
      </c>
      <c r="K42" s="23">
        <v>1035</v>
      </c>
      <c r="L42" s="20">
        <f t="shared" si="1"/>
        <v>25808</v>
      </c>
      <c r="M42" s="25">
        <f t="shared" si="2"/>
        <v>24.935265700483093</v>
      </c>
      <c r="N42" s="27">
        <v>6.3399999999999998E-2</v>
      </c>
      <c r="O42" s="23">
        <f t="shared" si="3"/>
        <v>1.5808958454106281</v>
      </c>
    </row>
  </sheetData>
  <sheetProtection selectLockedCells="1" selectUnlockedCells="1"/>
  <mergeCells count="3">
    <mergeCell ref="A9:A19"/>
    <mergeCell ref="A20:A34"/>
    <mergeCell ref="A35:A42"/>
  </mergeCells>
  <pageMargins left="0.31527777777777777" right="0.31527777777777777" top="0.78749999999999998" bottom="0.39374999999999999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Mato kompas</dc:creator>
  <cp:lastModifiedBy>rokas@rozickas.lt</cp:lastModifiedBy>
  <cp:lastPrinted>2015-02-02T11:30:08Z</cp:lastPrinted>
  <dcterms:created xsi:type="dcterms:W3CDTF">2013-04-05T09:54:35Z</dcterms:created>
  <dcterms:modified xsi:type="dcterms:W3CDTF">2021-02-22T09:08:25Z</dcterms:modified>
</cp:coreProperties>
</file>